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N:\2025\DA_232_2025_32655 - C Publico JOUE Serviço comunicações móveis\3 - Abertura e peças\"/>
    </mc:Choice>
  </mc:AlternateContent>
  <xr:revisionPtr revIDLastSave="0" documentId="13_ncr:1_{78E6C9F1-E4D3-44B3-BF16-04297655216D}" xr6:coauthVersionLast="47" xr6:coauthVersionMax="47" xr10:uidLastSave="{00000000-0000-0000-0000-000000000000}"/>
  <bookViews>
    <workbookView xWindow="-108" yWindow="-108" windowWidth="23256" windowHeight="13896" xr2:uid="{AA9DE725-9352-496A-A976-2F7BACAF3526}"/>
  </bookViews>
  <sheets>
    <sheet name="Anexo III"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83" i="1" l="1"/>
  <c r="E84" i="1" s="1"/>
  <c r="E37" i="1"/>
  <c r="I25" i="1" l="1"/>
  <c r="J25" i="1" s="1"/>
  <c r="I26" i="1"/>
  <c r="J26" i="1" s="1"/>
  <c r="I27" i="1"/>
  <c r="J27" i="1" s="1"/>
  <c r="I28" i="1"/>
  <c r="J28" i="1" s="1"/>
  <c r="I29" i="1"/>
  <c r="J29" i="1" s="1"/>
  <c r="I30" i="1"/>
  <c r="J30" i="1" s="1"/>
  <c r="I31" i="1"/>
  <c r="J31" i="1" s="1"/>
  <c r="I24" i="1"/>
  <c r="J24" i="1" s="1"/>
  <c r="J32" i="1" l="1"/>
  <c r="J33" i="1" l="1"/>
  <c r="H15" i="1" s="1"/>
  <c r="D7" i="1"/>
  <c r="D6" i="1" s="1"/>
  <c r="H7" i="1" l="1"/>
  <c r="H8" i="1"/>
  <c r="H9" i="1" l="1"/>
</calcChain>
</file>

<file path=xl/sharedStrings.xml><?xml version="1.0" encoding="utf-8"?>
<sst xmlns="http://schemas.openxmlformats.org/spreadsheetml/2006/main" count="147" uniqueCount="80">
  <si>
    <t>Prestação de serviços de comunicações móveis com cedência de equipamentos</t>
  </si>
  <si>
    <t>Tipo</t>
  </si>
  <si>
    <t>Perfil</t>
  </si>
  <si>
    <t>Plafond mínimo de comunicações</t>
  </si>
  <si>
    <t>Dados (GB)</t>
  </si>
  <si>
    <t>Voz (minutos)/
SMS</t>
  </si>
  <si>
    <t>Alto</t>
  </si>
  <si>
    <t>Médio</t>
  </si>
  <si>
    <t>Normal</t>
  </si>
  <si>
    <t>Voz (alarmes/elevadores)</t>
  </si>
  <si>
    <t>Dados BLM</t>
  </si>
  <si>
    <t>M2M</t>
  </si>
  <si>
    <t>Bloqueado à VPN</t>
  </si>
  <si>
    <t>Central telefónica</t>
  </si>
  <si>
    <t>Ilimitado</t>
  </si>
  <si>
    <t>N/A</t>
  </si>
  <si>
    <t>N.º de cartões previstos
[1]</t>
  </si>
  <si>
    <t>N.º máximo de cartões a contratar
[2]</t>
  </si>
  <si>
    <t>Unidade</t>
  </si>
  <si>
    <t>Minuto</t>
  </si>
  <si>
    <t>Serviço</t>
  </si>
  <si>
    <t>#</t>
  </si>
  <si>
    <t>Legenda:</t>
  </si>
  <si>
    <t>Células a preencher</t>
  </si>
  <si>
    <t>Células de preenchimento automático</t>
  </si>
  <si>
    <t>Gigabyte</t>
  </si>
  <si>
    <t>Anexo III</t>
  </si>
  <si>
    <t>Valor unitário (€/cartão/mês)
(sem IVA)
[3]</t>
  </si>
  <si>
    <t>Valor mensal (€)
(sem IVA)
[4]=[2]*[3]</t>
  </si>
  <si>
    <t>Valor 
(36 meses)
(sem IVA)
(€)
[5]=[4]*36</t>
  </si>
  <si>
    <t>Preço unitário
(€/minuto)
(sem IVA)</t>
  </si>
  <si>
    <t>Total Serviço Móvel de Comunicações</t>
  </si>
  <si>
    <t>Valores unitários comunicações extra-plafond</t>
  </si>
  <si>
    <t>Média</t>
  </si>
  <si>
    <t>Percentagem de desconto proposto sobre o PVP do cocontratante em vigor no momento da cedência</t>
  </si>
  <si>
    <t>Atenção: Este valor deve ser inferior a 267 660,00 €</t>
  </si>
  <si>
    <t>Valores mensais para o serviço móvel de comunicações por tipologia / perfil</t>
  </si>
  <si>
    <t>Pontuação fator “preço de cedência de equipamentos” PCE = 50x( Da/Dm + 1)</t>
  </si>
  <si>
    <t>Pontuação fator “preço do serviço móvel” PSM  = 50x( (Pb-Pa)/Pb + 1)</t>
  </si>
  <si>
    <t>Pontuação fator “preço extra-plafond” PEP = 50x ( (Pb-Pa)/Pb + 1)</t>
  </si>
  <si>
    <t>Pontuação total da proposta 
PP = 0,83 PSM + 0,15 PCE + 0,02 PEP</t>
  </si>
  <si>
    <t>Valor total da proposta = [1]+[2]+[3]</t>
  </si>
  <si>
    <t xml:space="preserve">    [1]Serviço móvel*</t>
  </si>
  <si>
    <t xml:space="preserve">    [2]Cedência de equipamentos**</t>
  </si>
  <si>
    <t xml:space="preserve">    [3]Extra-plafond***</t>
  </si>
  <si>
    <t>Modelo de apresentação e avaliação da proposta</t>
  </si>
  <si>
    <t>** Valor total para cedência de equipamentos é fixo e em sede de execução do contrato aplica-se a percentagem de desconto apresentada na proposta</t>
  </si>
  <si>
    <t>*** Valor total para extra-plafond é fixo e em sede de execução do contrato aplicam-se os valores unitários apresentados na proposta</t>
  </si>
  <si>
    <t>* Valor total depende dos valores unitários a apresentar na proposta</t>
  </si>
  <si>
    <t>Repartição plurianual da proposta</t>
  </si>
  <si>
    <t>Células relativas à avaliação da proposta, de preenchimento automático</t>
  </si>
  <si>
    <t xml:space="preserve">  Zona 1/EEE</t>
  </si>
  <si>
    <t xml:space="preserve">  Zona 2</t>
  </si>
  <si>
    <t xml:space="preserve">    SMS Efetuada</t>
  </si>
  <si>
    <t xml:space="preserve">    SMS recebida</t>
  </si>
  <si>
    <t xml:space="preserve">    MMS efetuadas</t>
  </si>
  <si>
    <t xml:space="preserve">    MMS recebidas</t>
  </si>
  <si>
    <t xml:space="preserve">    Dados móveis de internet</t>
  </si>
  <si>
    <t xml:space="preserve">  Zona 3</t>
  </si>
  <si>
    <t xml:space="preserve">  Zona 4</t>
  </si>
  <si>
    <t>Por SMS</t>
  </si>
  <si>
    <t>Por MMS</t>
  </si>
  <si>
    <t>Aplica-se tarifário base</t>
  </si>
  <si>
    <t>Em território nacional</t>
  </si>
  <si>
    <t>Fora de território nacional (Roaming)</t>
  </si>
  <si>
    <t xml:space="preserve">    Voz - Rede móvel efetuada</t>
  </si>
  <si>
    <t xml:space="preserve">    Voz  - Rede móvel recebida</t>
  </si>
  <si>
    <t xml:space="preserve">    Voz - Rede fixa efetuada</t>
  </si>
  <si>
    <t>2.1</t>
  </si>
  <si>
    <t>2.2</t>
  </si>
  <si>
    <t>2.3</t>
  </si>
  <si>
    <t>2.4</t>
  </si>
  <si>
    <t xml:space="preserve">    Voz  - Rede fixa recebida</t>
  </si>
  <si>
    <t>Zona</t>
  </si>
  <si>
    <t>1/EEE</t>
  </si>
  <si>
    <t>Alemanha, Antilhas Francesas (Guadalupe), Antilhas Francesas (Martinica), Antilhas Francesas (St Barthelemy), Antilhas Francesas (St Martin), Áustria, Bélgica, Bulgária, Chipre, Croácia, Dinamarca, Eslováquia, Eslovénia, Espanha, Estónia, Finlândia, França, Gibraltar, Grécia, Guiana Francesa, Holanda, Hungria, Ilhas Alands, Ilhas Faroé (Kall), Ilhas Reunião, Irlanda, Islândia, Itália, Letónia, Liechtenstein, Lituânia, Luxemburgo, Malta, Mayotte, Mónaco, Noruega, Polónia, Reino Unido, República Checa, Roménia, San Marino, Suécia</t>
  </si>
  <si>
    <t>África do Sul, Albânia, Andorra, Angola, Argentina, Bósnia- Herzegovina, Brasil, Cabo Verde, Canadá, Costa Rica, EUA, Gronelândia, Guam, Guiné-Bissau, Ilha de Guernsey, Ilha de Jersey, Ilha de Man, Ilhas Faroe (Faroese Telecom), Marrocos (Médi Telecom, Wana), México (Claro, Lusacell, Telefónica Moviles), Moçambique, Moldávia, Nepal (NCELL Spice), Porto Rico (Cingular Genesis), Rep. Dominicana, São Tomé e Principe, Suiça, Timor, Togo, Tunísia (Tunisie Telecom), Turquia, Ucrânia</t>
  </si>
  <si>
    <t>Afeganistão, Anguilla, Antígua e Barbuda, Antilhas Holandesas (Digicel de Curacao e Bonaire e Telcell de Saint Eustatius, Seba, Saint Martin), Arábia Saudita, Argélia, Arménia, Aruba, Austrália (Vodafone Hutchison), Aviões, Azerbaijão, Bahrain, Bangladesh, Barbados, Bermuda, Bielorrússia, Bolívia, Botswana, Brunei, Burkina Faso, Burundi, Butão, Camarões, Chile, China, Colômbia, Congo, Coreia do Sul, Costa do Marfim, Dominica, Egito, El Salvador, Emirados Árabes Unidos, Equador, Etiópia, Filipinas, Gabão, Gâmbia, Geórgia, Ghana, Grenada, Guatemala, Guiana, Guiné Equatorial, Haiti, Honduras, Hong Kong, Iémen, Ilhas Caimão, Ilhas Fiji, Ilhas Maurícias, Ilhas Salomão, Ilhas Seychelles, Ilhas Virgens Americanas, Ilhas Virgens Britânicas, Indonésia, Irão, Israel, Jamaica, Japão, Jordânia, Kosovo, Kuwait, Lesoto, Líbano, Libéria, Líbia, Macau, Macedónia, Madagáscar, Malásia, Malawi, Maldivas, Mali, Marrocos (Operador IAM), Mauritânia, México (Digital e Nextel), Montenegro, Montserrat, Namíbia, Nepal (Nepal Telecom), Nicarágua, Níger, Nigéria, Nova Caledónia, Nova Zelândia, Omã, Palestina, Panamá, Papua Nova Guiné, Paquistão, Paraguai, Perú, Polinésia Francesa, Porto Rico (Claro), Qatar, Quénia, Quirguistão, República Centro-Africana, Republica da Guiné, República Democrática do Congo, República do Ruanda, Rússia, S Vicente e Granadinas, Samoa, Satélite Thuraya, Senegal, Serra Leoa, Sérvia (VIP Mobile), Singapura, Somália, St Kitts e Nevis, St Lucia, Suazilândia, Sudão do Sul, Suriname, Tailândia, Taiwan, Tajiquistão, Tanzânia, Tonga, Trinidad e Tobago, Tunísia (Ooredoo Tunisie e Orange Tunísia), Turks e Caicos, Turquemenistão, Uganda, Uruguai, Vanuatu, Venezuela, Vietname, Zâmbia</t>
  </si>
  <si>
    <t>Antilhas Holandesas (UTS Setel de Curacao e Bonaire, Saint Eustatius, Seba, Saint Martin), Austrália (Operadores Optus e Telstra), Bahamas, Barcos Cruzeiro  (EUA-Barcos ), Barcos Cruzeiro  (Islândia-Barcos), Barcos Cruzeiro  (Malta-Barcos), Barcos Cruzeiro (Noruega-Barcos), Belize, Benin, Cambodja, Cazaquistão, Chade, Cuba, Djibouti, Ilhas Cook, Índia, Iraque, Laos, Mongólia, Myanmar, Norfolk Island, Sérvia (Telekom e Telenor), Sri Lanka, Uzbequistão, Zimbabwe</t>
  </si>
  <si>
    <t>Atenção: este valor deve ser inferior a 2,00 €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</si>
</sst>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 &quot;€&quot;"/>
    <numFmt numFmtId="165" formatCode="#,##0.0000\ &quot;€&quot;"/>
    <numFmt numFmtId="166" formatCode="#,##0.0000"/>
    <numFmt numFmtId="167" formatCode="0.0000"/>
  </numFmts>
  <fonts count="4" x14ac:knownFonts="1">
    <font>
      <sz val="11"/>
      <color theme="1"/>
      <name val="Aptos Narrow"/>
      <family val="2"/>
      <scheme val="minor"/>
    </font>
    <font>
      <b/>
      <sz val="11"/>
      <color theme="1"/>
      <name val="Aptos Narrow"/>
      <family val="2"/>
      <scheme val="minor"/>
    </font>
    <font>
      <b/>
      <sz val="11"/>
      <color rgb="FFFF0000"/>
      <name val="Aptos Narrow"/>
      <family val="2"/>
      <scheme val="minor"/>
    </font>
    <font>
      <sz val="11"/>
      <color theme="1"/>
      <name val="Aptos"/>
      <family val="2"/>
    </font>
  </fonts>
  <fills count="6">
    <fill>
      <patternFill patternType="none"/>
    </fill>
    <fill>
      <patternFill patternType="gray125"/>
    </fill>
    <fill>
      <patternFill patternType="solid">
        <fgColor theme="4" tint="0.79998168889431442"/>
        <bgColor indexed="64"/>
      </patternFill>
    </fill>
    <fill>
      <patternFill patternType="solid">
        <fgColor theme="0" tint="-0.14999847407452621"/>
        <bgColor indexed="64"/>
      </patternFill>
    </fill>
    <fill>
      <patternFill patternType="solid">
        <fgColor theme="2" tint="-9.9978637043366805E-2"/>
        <bgColor indexed="64"/>
      </patternFill>
    </fill>
    <fill>
      <patternFill patternType="solid">
        <fgColor theme="6"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1">
    <xf numFmtId="0" fontId="0" fillId="0" borderId="0"/>
  </cellStyleXfs>
  <cellXfs count="95">
    <xf numFmtId="0" fontId="0" fillId="0" borderId="0" xfId="0"/>
    <xf numFmtId="0" fontId="1" fillId="0" borderId="0" xfId="0" applyFont="1"/>
    <xf numFmtId="0" fontId="0" fillId="0" borderId="1" xfId="0" applyBorder="1"/>
    <xf numFmtId="164" fontId="0" fillId="3" borderId="1" xfId="0" applyNumberFormat="1" applyFill="1" applyBorder="1"/>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1" fillId="0" borderId="1" xfId="0" applyFont="1" applyBorder="1" applyAlignment="1">
      <alignment horizontal="center" wrapText="1"/>
    </xf>
    <xf numFmtId="0" fontId="0" fillId="0" borderId="1" xfId="0" applyBorder="1" applyAlignment="1">
      <alignment horizontal="right"/>
    </xf>
    <xf numFmtId="164" fontId="0" fillId="2" borderId="1" xfId="0" applyNumberFormat="1" applyFill="1" applyBorder="1" applyProtection="1">
      <protection locked="0"/>
    </xf>
    <xf numFmtId="0" fontId="1" fillId="0" borderId="0" xfId="0" applyFont="1" applyAlignment="1">
      <alignment horizontal="center"/>
    </xf>
    <xf numFmtId="0" fontId="1" fillId="0" borderId="6" xfId="0" applyFont="1" applyBorder="1" applyAlignment="1">
      <alignment horizontal="right"/>
    </xf>
    <xf numFmtId="0" fontId="0" fillId="0" borderId="4" xfId="0" applyBorder="1"/>
    <xf numFmtId="0" fontId="0" fillId="0" borderId="5" xfId="0" applyBorder="1"/>
    <xf numFmtId="0" fontId="0" fillId="0" borderId="6" xfId="0" applyBorder="1"/>
    <xf numFmtId="164" fontId="0" fillId="0" borderId="0" xfId="0" applyNumberFormat="1"/>
    <xf numFmtId="165" fontId="1" fillId="4" borderId="1" xfId="0" applyNumberFormat="1" applyFont="1" applyFill="1" applyBorder="1"/>
    <xf numFmtId="10" fontId="0" fillId="2" borderId="1" xfId="0" applyNumberFormat="1" applyFill="1" applyBorder="1" applyAlignment="1">
      <alignment vertical="center"/>
    </xf>
    <xf numFmtId="0" fontId="2" fillId="0" borderId="0" xfId="0" applyFont="1"/>
    <xf numFmtId="0" fontId="0" fillId="5" borderId="5" xfId="0" applyFill="1" applyBorder="1"/>
    <xf numFmtId="0" fontId="0" fillId="5" borderId="6" xfId="0" applyFill="1" applyBorder="1"/>
    <xf numFmtId="0" fontId="1" fillId="5" borderId="4" xfId="0" applyFont="1" applyFill="1" applyBorder="1"/>
    <xf numFmtId="164" fontId="0" fillId="0" borderId="0" xfId="0" applyNumberFormat="1" applyAlignment="1">
      <alignment horizontal="left"/>
    </xf>
    <xf numFmtId="0" fontId="0" fillId="0" borderId="8" xfId="0" applyBorder="1"/>
    <xf numFmtId="0" fontId="1" fillId="0" borderId="7" xfId="0" applyFont="1" applyBorder="1"/>
    <xf numFmtId="166" fontId="1" fillId="5" borderId="1" xfId="0" applyNumberFormat="1" applyFont="1" applyFill="1" applyBorder="1"/>
    <xf numFmtId="0" fontId="0" fillId="0" borderId="7" xfId="0" applyBorder="1" applyAlignment="1">
      <alignment horizontal="left"/>
    </xf>
    <xf numFmtId="0" fontId="0" fillId="0" borderId="9" xfId="0" applyBorder="1"/>
    <xf numFmtId="0" fontId="0" fillId="0" borderId="1" xfId="0" applyBorder="1" applyAlignment="1">
      <alignment horizontal="left"/>
    </xf>
    <xf numFmtId="164" fontId="0" fillId="3" borderId="4" xfId="0" applyNumberFormat="1" applyFill="1" applyBorder="1"/>
    <xf numFmtId="0" fontId="0" fillId="3" borderId="6" xfId="0" applyFill="1" applyBorder="1"/>
    <xf numFmtId="167" fontId="1" fillId="5" borderId="1" xfId="0" applyNumberFormat="1" applyFont="1" applyFill="1" applyBorder="1" applyAlignment="1">
      <alignment horizontal="right" vertical="center"/>
    </xf>
    <xf numFmtId="0" fontId="1" fillId="0" borderId="13" xfId="0" applyFont="1" applyBorder="1" applyAlignment="1">
      <alignment vertical="center"/>
    </xf>
    <xf numFmtId="0" fontId="1" fillId="0" borderId="13" xfId="0" applyFont="1" applyBorder="1" applyAlignment="1">
      <alignment horizontal="center" vertical="center" wrapText="1"/>
    </xf>
    <xf numFmtId="0" fontId="0" fillId="0" borderId="12" xfId="0" applyBorder="1"/>
    <xf numFmtId="164" fontId="0" fillId="2" borderId="14" xfId="0" applyNumberFormat="1" applyFill="1" applyBorder="1" applyProtection="1">
      <protection locked="0"/>
    </xf>
    <xf numFmtId="0" fontId="1" fillId="0" borderId="5" xfId="0" applyFont="1" applyBorder="1" applyAlignment="1">
      <alignment vertical="center"/>
    </xf>
    <xf numFmtId="0" fontId="1" fillId="0" borderId="6" xfId="0" applyFont="1" applyBorder="1" applyAlignment="1">
      <alignment horizontal="center" vertical="center" wrapText="1"/>
    </xf>
    <xf numFmtId="0" fontId="1" fillId="0" borderId="1" xfId="0" applyFont="1" applyBorder="1" applyAlignment="1">
      <alignment horizontal="center"/>
    </xf>
    <xf numFmtId="164" fontId="0" fillId="2" borderId="13" xfId="0" applyNumberFormat="1" applyFill="1" applyBorder="1" applyProtection="1">
      <protection locked="0"/>
    </xf>
    <xf numFmtId="164" fontId="0" fillId="0" borderId="6" xfId="0" applyNumberFormat="1" applyBorder="1" applyProtection="1">
      <protection locked="0"/>
    </xf>
    <xf numFmtId="164" fontId="0" fillId="0" borderId="9" xfId="0" applyNumberFormat="1" applyBorder="1" applyProtection="1">
      <protection locked="0"/>
    </xf>
    <xf numFmtId="0" fontId="0" fillId="0" borderId="7" xfId="0" applyBorder="1"/>
    <xf numFmtId="0" fontId="1" fillId="0" borderId="5" xfId="0" applyFont="1" applyBorder="1"/>
    <xf numFmtId="0" fontId="1" fillId="0" borderId="13" xfId="0" applyFont="1" applyBorder="1" applyAlignment="1">
      <alignment horizontal="center" vertical="center"/>
    </xf>
    <xf numFmtId="0" fontId="1" fillId="0" borderId="13" xfId="0" applyFont="1" applyBorder="1" applyAlignment="1">
      <alignment horizontal="center"/>
    </xf>
    <xf numFmtId="0" fontId="1" fillId="0" borderId="14" xfId="0" applyFont="1" applyBorder="1" applyAlignment="1">
      <alignment horizontal="center"/>
    </xf>
    <xf numFmtId="0" fontId="1" fillId="0" borderId="15" xfId="0" applyFont="1" applyBorder="1" applyAlignment="1">
      <alignment horizontal="center"/>
    </xf>
    <xf numFmtId="0" fontId="0" fillId="0" borderId="10" xfId="0" applyBorder="1"/>
    <xf numFmtId="0" fontId="0" fillId="0" borderId="13" xfId="0" applyBorder="1"/>
    <xf numFmtId="0" fontId="0" fillId="0" borderId="15" xfId="0" applyBorder="1"/>
    <xf numFmtId="0" fontId="0" fillId="0" borderId="14" xfId="0" applyBorder="1"/>
    <xf numFmtId="0" fontId="0" fillId="0" borderId="13" xfId="0" applyBorder="1" applyAlignment="1">
      <alignment horizontal="right"/>
    </xf>
    <xf numFmtId="0" fontId="0" fillId="0" borderId="15" xfId="0" applyBorder="1" applyAlignment="1">
      <alignment horizontal="right"/>
    </xf>
    <xf numFmtId="0" fontId="0" fillId="0" borderId="14" xfId="0" applyBorder="1" applyAlignment="1">
      <alignment horizontal="right"/>
    </xf>
    <xf numFmtId="0" fontId="0" fillId="0" borderId="0" xfId="0" applyAlignment="1">
      <alignment vertical="top" wrapText="1"/>
    </xf>
    <xf numFmtId="0" fontId="0" fillId="0" borderId="4" xfId="0" applyBorder="1" applyAlignment="1">
      <alignment horizontal="center" vertical="center"/>
    </xf>
    <xf numFmtId="0" fontId="1" fillId="0" borderId="1" xfId="0" applyFont="1" applyBorder="1"/>
    <xf numFmtId="0" fontId="0" fillId="0" borderId="1" xfId="0" applyBorder="1" applyAlignment="1">
      <alignment horizontal="center" vertical="center"/>
    </xf>
    <xf numFmtId="0" fontId="0" fillId="0" borderId="1" xfId="0" applyBorder="1" applyAlignment="1">
      <alignment horizontal="left" vertical="top" wrapText="1"/>
    </xf>
    <xf numFmtId="0" fontId="3" fillId="0" borderId="1" xfId="0" applyFont="1" applyBorder="1" applyAlignment="1">
      <alignment horizontal="left" vertical="top" wrapText="1"/>
    </xf>
    <xf numFmtId="0" fontId="1" fillId="0" borderId="0" xfId="0" applyFont="1" applyAlignment="1">
      <alignment horizontal="center"/>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164" fontId="1" fillId="4" borderId="4" xfId="0" applyNumberFormat="1" applyFont="1" applyFill="1" applyBorder="1" applyAlignment="1">
      <alignment horizontal="left"/>
    </xf>
    <xf numFmtId="164" fontId="1" fillId="4" borderId="6" xfId="0" applyNumberFormat="1" applyFont="1" applyFill="1" applyBorder="1" applyAlignment="1">
      <alignment horizontal="left"/>
    </xf>
    <xf numFmtId="164" fontId="0" fillId="4" borderId="4" xfId="0" applyNumberFormat="1" applyFill="1" applyBorder="1" applyAlignment="1">
      <alignment horizontal="left"/>
    </xf>
    <xf numFmtId="164" fontId="0" fillId="4" borderId="6" xfId="0" applyNumberFormat="1" applyFill="1" applyBorder="1" applyAlignment="1">
      <alignment horizontal="left"/>
    </xf>
    <xf numFmtId="164" fontId="0" fillId="0" borderId="4" xfId="0" applyNumberFormat="1" applyBorder="1" applyAlignment="1">
      <alignment horizontal="left"/>
    </xf>
    <xf numFmtId="164" fontId="0" fillId="0" borderId="6" xfId="0" applyNumberFormat="1" applyBorder="1" applyAlignment="1">
      <alignment horizontal="left"/>
    </xf>
    <xf numFmtId="0" fontId="0" fillId="5" borderId="2" xfId="0" applyFill="1" applyBorder="1" applyAlignment="1">
      <alignment horizontal="center" wrapText="1"/>
    </xf>
    <xf numFmtId="0" fontId="0" fillId="5" borderId="3" xfId="0" applyFill="1" applyBorder="1" applyAlignment="1">
      <alignment horizontal="center" wrapText="1"/>
    </xf>
    <xf numFmtId="0" fontId="0" fillId="2" borderId="2" xfId="0" applyFill="1" applyBorder="1" applyAlignment="1">
      <alignment horizontal="center"/>
    </xf>
    <xf numFmtId="0" fontId="0" fillId="2" borderId="3" xfId="0" applyFill="1" applyBorder="1" applyAlignment="1">
      <alignment horizontal="center"/>
    </xf>
    <xf numFmtId="0" fontId="0" fillId="3" borderId="2" xfId="0" applyFill="1" applyBorder="1" applyAlignment="1">
      <alignment horizontal="center"/>
    </xf>
    <xf numFmtId="0" fontId="0" fillId="3" borderId="3" xfId="0" applyFill="1" applyBorder="1" applyAlignment="1">
      <alignment horizontal="center"/>
    </xf>
    <xf numFmtId="0" fontId="1" fillId="5" borderId="4" xfId="0" applyFont="1" applyFill="1" applyBorder="1" applyAlignment="1">
      <alignment horizontal="right"/>
    </xf>
    <xf numFmtId="0" fontId="1" fillId="5" borderId="5" xfId="0" applyFont="1" applyFill="1" applyBorder="1" applyAlignment="1">
      <alignment horizontal="right"/>
    </xf>
    <xf numFmtId="0" fontId="1" fillId="5" borderId="6" xfId="0" applyFont="1" applyFill="1" applyBorder="1" applyAlignment="1">
      <alignment horizontal="right"/>
    </xf>
    <xf numFmtId="0" fontId="1" fillId="0" borderId="4" xfId="0" applyFont="1" applyBorder="1" applyAlignment="1">
      <alignment horizontal="right"/>
    </xf>
    <xf numFmtId="0" fontId="1" fillId="0" borderId="5" xfId="0" applyFont="1" applyBorder="1" applyAlignment="1">
      <alignment horizontal="right"/>
    </xf>
    <xf numFmtId="0" fontId="1" fillId="0" borderId="6" xfId="0" applyFont="1" applyBorder="1" applyAlignment="1">
      <alignment horizontal="right"/>
    </xf>
    <xf numFmtId="0" fontId="1" fillId="0" borderId="4" xfId="0" applyFont="1" applyBorder="1" applyAlignment="1">
      <alignment horizontal="left" vertical="top" wrapText="1"/>
    </xf>
    <xf numFmtId="0" fontId="1" fillId="0" borderId="5" xfId="0" applyFont="1" applyBorder="1" applyAlignment="1">
      <alignment horizontal="left" vertical="top" wrapText="1"/>
    </xf>
    <xf numFmtId="0" fontId="1" fillId="0" borderId="6" xfId="0" applyFont="1" applyBorder="1" applyAlignment="1">
      <alignment horizontal="left" vertical="top" wrapText="1"/>
    </xf>
    <xf numFmtId="0" fontId="1" fillId="5" borderId="7" xfId="0" applyFont="1" applyFill="1" applyBorder="1" applyAlignment="1">
      <alignment horizontal="center" wrapText="1"/>
    </xf>
    <xf numFmtId="0" fontId="1" fillId="5" borderId="8" xfId="0" applyFont="1" applyFill="1" applyBorder="1" applyAlignment="1">
      <alignment horizontal="center" wrapText="1"/>
    </xf>
    <xf numFmtId="0" fontId="1" fillId="5" borderId="9" xfId="0" applyFont="1" applyFill="1" applyBorder="1" applyAlignment="1">
      <alignment horizontal="center" wrapText="1"/>
    </xf>
    <xf numFmtId="0" fontId="1" fillId="5" borderId="10" xfId="0" applyFont="1" applyFill="1" applyBorder="1" applyAlignment="1">
      <alignment horizontal="center" wrapText="1"/>
    </xf>
    <xf numFmtId="0" fontId="1" fillId="5" borderId="11" xfId="0" applyFont="1" applyFill="1" applyBorder="1" applyAlignment="1">
      <alignment horizontal="center" wrapText="1"/>
    </xf>
    <xf numFmtId="0" fontId="1" fillId="5" borderId="12" xfId="0" applyFont="1" applyFill="1" applyBorder="1" applyAlignment="1">
      <alignment horizontal="center" wrapText="1"/>
    </xf>
    <xf numFmtId="167" fontId="1" fillId="5" borderId="13" xfId="0" applyNumberFormat="1" applyFont="1" applyFill="1" applyBorder="1" applyAlignment="1">
      <alignment horizontal="right" vertical="center"/>
    </xf>
    <xf numFmtId="167" fontId="1" fillId="5" borderId="14" xfId="0" applyNumberFormat="1" applyFont="1" applyFill="1" applyBorder="1" applyAlignment="1">
      <alignment horizontal="right" vertical="center"/>
    </xf>
    <xf numFmtId="0" fontId="1" fillId="5" borderId="4" xfId="0" applyFont="1" applyFill="1" applyBorder="1" applyAlignment="1">
      <alignment horizontal="left" vertical="top" wrapText="1"/>
    </xf>
    <xf numFmtId="0" fontId="1" fillId="5" borderId="5" xfId="0" applyFont="1" applyFill="1" applyBorder="1" applyAlignment="1">
      <alignment horizontal="left" vertical="top" wrapText="1"/>
    </xf>
    <xf numFmtId="0" fontId="1" fillId="5" borderId="6" xfId="0" applyFont="1" applyFill="1" applyBorder="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o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DF0397-40E7-40ED-BF13-196E5451B932}">
  <dimension ref="B2:M84"/>
  <sheetViews>
    <sheetView showGridLines="0" tabSelected="1" zoomScale="90" zoomScaleNormal="90" workbookViewId="0">
      <selection activeCell="E83" sqref="E83"/>
    </sheetView>
  </sheetViews>
  <sheetFormatPr defaultRowHeight="14.4" x14ac:dyDescent="0.3"/>
  <cols>
    <col min="3" max="3" width="34" customWidth="1"/>
    <col min="4" max="4" width="10.44140625" customWidth="1"/>
    <col min="5" max="5" width="13.33203125" customWidth="1"/>
    <col min="6" max="6" width="12.33203125" customWidth="1"/>
    <col min="7" max="7" width="11.5546875" customWidth="1"/>
    <col min="8" max="8" width="14.44140625" bestFit="1" customWidth="1"/>
    <col min="9" max="9" width="14.5546875" customWidth="1"/>
    <col min="10" max="10" width="16" customWidth="1"/>
    <col min="12" max="12" width="27.5546875" customWidth="1"/>
  </cols>
  <sheetData>
    <row r="2" spans="2:13" x14ac:dyDescent="0.3">
      <c r="B2" s="60" t="s">
        <v>26</v>
      </c>
      <c r="C2" s="60"/>
      <c r="D2" s="60"/>
      <c r="E2" s="60"/>
      <c r="F2" s="60"/>
      <c r="G2" s="60"/>
      <c r="H2" s="60"/>
      <c r="I2" s="60"/>
      <c r="J2" s="60"/>
    </row>
    <row r="3" spans="2:13" x14ac:dyDescent="0.3">
      <c r="B3" s="60" t="s">
        <v>45</v>
      </c>
      <c r="C3" s="60"/>
      <c r="D3" s="60"/>
      <c r="E3" s="60"/>
      <c r="F3" s="60"/>
      <c r="G3" s="60"/>
      <c r="H3" s="60"/>
      <c r="I3" s="60"/>
      <c r="J3" s="60"/>
    </row>
    <row r="4" spans="2:13" x14ac:dyDescent="0.3">
      <c r="B4" s="60" t="s">
        <v>0</v>
      </c>
      <c r="C4" s="60"/>
      <c r="D4" s="60"/>
      <c r="E4" s="60"/>
      <c r="F4" s="60"/>
      <c r="G4" s="60"/>
      <c r="H4" s="60"/>
      <c r="I4" s="60"/>
      <c r="J4" s="60"/>
    </row>
    <row r="5" spans="2:13" x14ac:dyDescent="0.3">
      <c r="B5" s="9"/>
      <c r="C5" s="9"/>
      <c r="D5" s="9"/>
      <c r="E5" s="9"/>
      <c r="F5" s="9"/>
      <c r="G5" s="9"/>
      <c r="H5" s="9"/>
      <c r="I5" s="9"/>
      <c r="J5" s="9"/>
    </row>
    <row r="6" spans="2:13" x14ac:dyDescent="0.3">
      <c r="B6" s="23" t="s">
        <v>41</v>
      </c>
      <c r="C6" s="22"/>
      <c r="D6" s="63">
        <f>IF(D7=0,0,D7+D8+D9)</f>
        <v>0</v>
      </c>
      <c r="E6" s="64"/>
      <c r="F6" s="9"/>
      <c r="G6" s="25" t="s">
        <v>49</v>
      </c>
      <c r="H6" s="22"/>
      <c r="I6" s="26"/>
      <c r="J6" s="9"/>
    </row>
    <row r="7" spans="2:13" x14ac:dyDescent="0.3">
      <c r="B7" s="11" t="s">
        <v>42</v>
      </c>
      <c r="C7" s="13"/>
      <c r="D7" s="65">
        <f>J32</f>
        <v>0</v>
      </c>
      <c r="E7" s="66"/>
      <c r="F7" s="9"/>
      <c r="G7" s="27">
        <v>2026</v>
      </c>
      <c r="H7" s="28">
        <f>ROUND(D$6/3,2)</f>
        <v>0</v>
      </c>
      <c r="I7" s="29"/>
      <c r="J7" s="9"/>
    </row>
    <row r="8" spans="2:13" x14ac:dyDescent="0.3">
      <c r="B8" s="11" t="s">
        <v>43</v>
      </c>
      <c r="C8" s="13"/>
      <c r="D8" s="67">
        <v>50000</v>
      </c>
      <c r="E8" s="68"/>
      <c r="F8" s="9"/>
      <c r="G8" s="27">
        <v>2027</v>
      </c>
      <c r="H8" s="28">
        <f t="shared" ref="H8" si="0">ROUND(D$6/3,2)</f>
        <v>0</v>
      </c>
      <c r="I8" s="29"/>
      <c r="J8" s="9"/>
      <c r="M8" s="14"/>
    </row>
    <row r="9" spans="2:13" x14ac:dyDescent="0.3">
      <c r="B9" s="11" t="s">
        <v>44</v>
      </c>
      <c r="C9" s="13"/>
      <c r="D9" s="67">
        <v>6000.12</v>
      </c>
      <c r="E9" s="68"/>
      <c r="F9" s="9"/>
      <c r="G9" s="27">
        <v>2028</v>
      </c>
      <c r="H9" s="28">
        <f>D6-H7-H8</f>
        <v>0</v>
      </c>
      <c r="I9" s="29"/>
      <c r="J9" s="9"/>
      <c r="M9" s="14"/>
    </row>
    <row r="10" spans="2:13" x14ac:dyDescent="0.3">
      <c r="B10" t="s">
        <v>48</v>
      </c>
      <c r="D10" s="21"/>
      <c r="E10" s="21"/>
      <c r="F10" s="9"/>
      <c r="G10" s="9"/>
      <c r="H10" s="9"/>
      <c r="I10" s="9"/>
      <c r="J10" s="9"/>
      <c r="M10" s="14"/>
    </row>
    <row r="11" spans="2:13" x14ac:dyDescent="0.3">
      <c r="B11" t="s">
        <v>46</v>
      </c>
      <c r="D11" s="21"/>
      <c r="E11" s="21"/>
      <c r="F11" s="9"/>
      <c r="G11" s="9"/>
      <c r="H11" s="9"/>
      <c r="I11" s="9"/>
      <c r="J11" s="9"/>
      <c r="M11" s="14"/>
    </row>
    <row r="12" spans="2:13" x14ac:dyDescent="0.3">
      <c r="B12" t="s">
        <v>47</v>
      </c>
    </row>
    <row r="14" spans="2:13" ht="15" thickBot="1" x14ac:dyDescent="0.35">
      <c r="B14" s="1" t="s">
        <v>22</v>
      </c>
    </row>
    <row r="15" spans="2:13" ht="15" thickBot="1" x14ac:dyDescent="0.35">
      <c r="B15" s="71" t="s">
        <v>23</v>
      </c>
      <c r="C15" s="72"/>
      <c r="E15" s="84" t="s">
        <v>40</v>
      </c>
      <c r="F15" s="85"/>
      <c r="G15" s="86"/>
      <c r="H15" s="90" t="e">
        <f>0.83*J33+0.15*E37+0.02*E84</f>
        <v>#DIV/0!</v>
      </c>
    </row>
    <row r="16" spans="2:13" ht="15" thickBot="1" x14ac:dyDescent="0.35">
      <c r="E16" s="87"/>
      <c r="F16" s="88"/>
      <c r="G16" s="89"/>
      <c r="H16" s="91"/>
    </row>
    <row r="17" spans="2:11" ht="15" thickBot="1" x14ac:dyDescent="0.35">
      <c r="B17" s="73" t="s">
        <v>24</v>
      </c>
      <c r="C17" s="74"/>
    </row>
    <row r="18" spans="2:11" ht="15" thickBot="1" x14ac:dyDescent="0.35"/>
    <row r="19" spans="2:11" ht="31.2" customHeight="1" thickBot="1" x14ac:dyDescent="0.35">
      <c r="B19" s="69" t="s">
        <v>50</v>
      </c>
      <c r="C19" s="70"/>
    </row>
    <row r="21" spans="2:11" x14ac:dyDescent="0.3">
      <c r="B21" s="1" t="s">
        <v>36</v>
      </c>
    </row>
    <row r="22" spans="2:11" ht="45" customHeight="1" x14ac:dyDescent="0.3">
      <c r="B22" s="61" t="s">
        <v>1</v>
      </c>
      <c r="C22" s="61" t="s">
        <v>2</v>
      </c>
      <c r="D22" s="62" t="s">
        <v>16</v>
      </c>
      <c r="E22" s="62" t="s">
        <v>17</v>
      </c>
      <c r="F22" s="62" t="s">
        <v>3</v>
      </c>
      <c r="G22" s="62"/>
      <c r="H22" s="62" t="s">
        <v>27</v>
      </c>
      <c r="I22" s="62" t="s">
        <v>28</v>
      </c>
      <c r="J22" s="62" t="s">
        <v>29</v>
      </c>
    </row>
    <row r="23" spans="2:11" ht="43.2" x14ac:dyDescent="0.3">
      <c r="B23" s="61"/>
      <c r="C23" s="61"/>
      <c r="D23" s="62"/>
      <c r="E23" s="62"/>
      <c r="F23" s="6" t="s">
        <v>5</v>
      </c>
      <c r="G23" s="5" t="s">
        <v>4</v>
      </c>
      <c r="H23" s="62"/>
      <c r="I23" s="62"/>
      <c r="J23" s="62"/>
    </row>
    <row r="24" spans="2:11" x14ac:dyDescent="0.3">
      <c r="B24" s="2">
        <v>1</v>
      </c>
      <c r="C24" s="2" t="s">
        <v>6</v>
      </c>
      <c r="D24" s="2">
        <v>11</v>
      </c>
      <c r="E24" s="2">
        <v>15</v>
      </c>
      <c r="F24" s="7" t="s">
        <v>14</v>
      </c>
      <c r="G24" s="7" t="s">
        <v>14</v>
      </c>
      <c r="H24" s="8">
        <v>0</v>
      </c>
      <c r="I24" s="3">
        <f>ROUND(E24*H24,2)</f>
        <v>0</v>
      </c>
      <c r="J24" s="3">
        <f>ROUND(I24*36,2)</f>
        <v>0</v>
      </c>
    </row>
    <row r="25" spans="2:11" x14ac:dyDescent="0.3">
      <c r="B25" s="2">
        <v>2</v>
      </c>
      <c r="C25" s="2" t="s">
        <v>7</v>
      </c>
      <c r="D25" s="2">
        <v>61</v>
      </c>
      <c r="E25" s="2">
        <v>75</v>
      </c>
      <c r="F25" s="7">
        <v>5000</v>
      </c>
      <c r="G25" s="7">
        <v>100</v>
      </c>
      <c r="H25" s="8">
        <v>0</v>
      </c>
      <c r="I25" s="3">
        <f t="shared" ref="I25:I31" si="1">ROUND(E25*H25,2)</f>
        <v>0</v>
      </c>
      <c r="J25" s="3">
        <f t="shared" ref="J25:J31" si="2">ROUND(I25*36,2)</f>
        <v>0</v>
      </c>
    </row>
    <row r="26" spans="2:11" x14ac:dyDescent="0.3">
      <c r="B26" s="2">
        <v>3</v>
      </c>
      <c r="C26" s="2" t="s">
        <v>8</v>
      </c>
      <c r="D26" s="2">
        <v>141</v>
      </c>
      <c r="E26" s="2">
        <v>200</v>
      </c>
      <c r="F26" s="7">
        <v>3500</v>
      </c>
      <c r="G26" s="7">
        <v>30</v>
      </c>
      <c r="H26" s="8">
        <v>0</v>
      </c>
      <c r="I26" s="3">
        <f t="shared" si="1"/>
        <v>0</v>
      </c>
      <c r="J26" s="3">
        <f t="shared" si="2"/>
        <v>0</v>
      </c>
    </row>
    <row r="27" spans="2:11" x14ac:dyDescent="0.3">
      <c r="B27" s="2">
        <v>4</v>
      </c>
      <c r="C27" s="2" t="s">
        <v>9</v>
      </c>
      <c r="D27" s="2">
        <v>19</v>
      </c>
      <c r="E27" s="2">
        <v>100</v>
      </c>
      <c r="F27" s="7">
        <v>500</v>
      </c>
      <c r="G27" s="7" t="s">
        <v>15</v>
      </c>
      <c r="H27" s="8">
        <v>0</v>
      </c>
      <c r="I27" s="3">
        <f t="shared" si="1"/>
        <v>0</v>
      </c>
      <c r="J27" s="3">
        <f t="shared" si="2"/>
        <v>0</v>
      </c>
    </row>
    <row r="28" spans="2:11" x14ac:dyDescent="0.3">
      <c r="B28" s="2">
        <v>5</v>
      </c>
      <c r="C28" s="2" t="s">
        <v>10</v>
      </c>
      <c r="D28" s="2">
        <v>6</v>
      </c>
      <c r="E28" s="2">
        <v>25</v>
      </c>
      <c r="F28" s="7" t="s">
        <v>15</v>
      </c>
      <c r="G28" s="7" t="s">
        <v>14</v>
      </c>
      <c r="H28" s="8">
        <v>0</v>
      </c>
      <c r="I28" s="3">
        <f t="shared" si="1"/>
        <v>0</v>
      </c>
      <c r="J28" s="3">
        <f t="shared" si="2"/>
        <v>0</v>
      </c>
    </row>
    <row r="29" spans="2:11" x14ac:dyDescent="0.3">
      <c r="B29" s="2">
        <v>6</v>
      </c>
      <c r="C29" s="2" t="s">
        <v>11</v>
      </c>
      <c r="D29" s="2">
        <v>2</v>
      </c>
      <c r="E29" s="2">
        <v>20</v>
      </c>
      <c r="F29" s="7" t="s">
        <v>15</v>
      </c>
      <c r="G29" s="7">
        <v>0.5</v>
      </c>
      <c r="H29" s="8">
        <v>0</v>
      </c>
      <c r="I29" s="3">
        <f t="shared" si="1"/>
        <v>0</v>
      </c>
      <c r="J29" s="3">
        <f t="shared" si="2"/>
        <v>0</v>
      </c>
    </row>
    <row r="30" spans="2:11" x14ac:dyDescent="0.3">
      <c r="B30" s="2">
        <v>7</v>
      </c>
      <c r="C30" s="2" t="s">
        <v>12</v>
      </c>
      <c r="D30" s="2">
        <v>35</v>
      </c>
      <c r="E30" s="2">
        <v>35</v>
      </c>
      <c r="F30" s="7" t="s">
        <v>15</v>
      </c>
      <c r="G30" s="7" t="s">
        <v>15</v>
      </c>
      <c r="H30" s="8">
        <v>0</v>
      </c>
      <c r="I30" s="3">
        <f t="shared" si="1"/>
        <v>0</v>
      </c>
      <c r="J30" s="3">
        <f t="shared" si="2"/>
        <v>0</v>
      </c>
    </row>
    <row r="31" spans="2:11" x14ac:dyDescent="0.3">
      <c r="B31" s="2">
        <v>8</v>
      </c>
      <c r="C31" s="2" t="s">
        <v>13</v>
      </c>
      <c r="D31" s="2">
        <v>1</v>
      </c>
      <c r="E31" s="2">
        <v>1</v>
      </c>
      <c r="F31" s="7" t="s">
        <v>14</v>
      </c>
      <c r="G31" s="7" t="s">
        <v>15</v>
      </c>
      <c r="H31" s="8">
        <v>0</v>
      </c>
      <c r="I31" s="3">
        <f t="shared" si="1"/>
        <v>0</v>
      </c>
      <c r="J31" s="3">
        <f t="shared" si="2"/>
        <v>0</v>
      </c>
    </row>
    <row r="32" spans="2:11" x14ac:dyDescent="0.3">
      <c r="B32" s="78" t="s">
        <v>31</v>
      </c>
      <c r="C32" s="79"/>
      <c r="D32" s="79"/>
      <c r="E32" s="79"/>
      <c r="F32" s="79"/>
      <c r="G32" s="79"/>
      <c r="H32" s="79"/>
      <c r="I32" s="80"/>
      <c r="J32" s="3">
        <f>SUM(J24:J31)</f>
        <v>0</v>
      </c>
      <c r="K32" s="17" t="s">
        <v>35</v>
      </c>
    </row>
    <row r="33" spans="2:12" x14ac:dyDescent="0.3">
      <c r="B33" s="75" t="s">
        <v>38</v>
      </c>
      <c r="C33" s="76"/>
      <c r="D33" s="76"/>
      <c r="E33" s="76"/>
      <c r="F33" s="76"/>
      <c r="G33" s="76"/>
      <c r="H33" s="76"/>
      <c r="I33" s="77"/>
      <c r="J33" s="24">
        <f>50*((267660-J32)/267660+1)</f>
        <v>100</v>
      </c>
    </row>
    <row r="35" spans="2:12" ht="14.4" customHeight="1" x14ac:dyDescent="0.3"/>
    <row r="36" spans="2:12" ht="30" customHeight="1" x14ac:dyDescent="0.3">
      <c r="B36" s="81" t="s">
        <v>34</v>
      </c>
      <c r="C36" s="82"/>
      <c r="D36" s="83"/>
      <c r="E36" s="16">
        <v>0</v>
      </c>
    </row>
    <row r="37" spans="2:12" ht="36" customHeight="1" x14ac:dyDescent="0.3">
      <c r="B37" s="92" t="s">
        <v>37</v>
      </c>
      <c r="C37" s="93"/>
      <c r="D37" s="94"/>
      <c r="E37" s="30">
        <f>50*(E36/1+1)</f>
        <v>50</v>
      </c>
    </row>
    <row r="39" spans="2:12" x14ac:dyDescent="0.3">
      <c r="B39" s="1" t="s">
        <v>32</v>
      </c>
    </row>
    <row r="40" spans="2:12" ht="43.2" x14ac:dyDescent="0.3">
      <c r="B40" s="4" t="s">
        <v>21</v>
      </c>
      <c r="C40" s="31" t="s">
        <v>20</v>
      </c>
      <c r="D40" s="31" t="s">
        <v>18</v>
      </c>
      <c r="E40" s="32" t="s">
        <v>30</v>
      </c>
    </row>
    <row r="41" spans="2:12" x14ac:dyDescent="0.3">
      <c r="B41" s="43">
        <v>1</v>
      </c>
      <c r="C41" s="35" t="s">
        <v>63</v>
      </c>
      <c r="D41" s="35"/>
      <c r="E41" s="36"/>
      <c r="G41" s="55" t="s">
        <v>73</v>
      </c>
      <c r="H41" s="12"/>
      <c r="I41" s="12"/>
      <c r="J41" s="12"/>
      <c r="K41" s="12"/>
      <c r="L41" s="13"/>
    </row>
    <row r="42" spans="2:12" ht="14.4" customHeight="1" x14ac:dyDescent="0.3">
      <c r="B42" s="48"/>
      <c r="C42" s="13" t="s">
        <v>65</v>
      </c>
      <c r="D42" s="33" t="s">
        <v>19</v>
      </c>
      <c r="E42" s="34"/>
      <c r="G42" s="57" t="s">
        <v>74</v>
      </c>
      <c r="H42" s="58" t="s">
        <v>75</v>
      </c>
      <c r="I42" s="58"/>
      <c r="J42" s="58"/>
      <c r="K42" s="58"/>
      <c r="L42" s="58"/>
    </row>
    <row r="43" spans="2:12" x14ac:dyDescent="0.3">
      <c r="B43" s="49"/>
      <c r="C43" s="13" t="s">
        <v>66</v>
      </c>
      <c r="D43" s="13" t="s">
        <v>19</v>
      </c>
      <c r="E43" s="8"/>
      <c r="G43" s="57"/>
      <c r="H43" s="58"/>
      <c r="I43" s="58"/>
      <c r="J43" s="58"/>
      <c r="K43" s="58"/>
      <c r="L43" s="58"/>
    </row>
    <row r="44" spans="2:12" x14ac:dyDescent="0.3">
      <c r="B44" s="49"/>
      <c r="C44" s="13" t="s">
        <v>67</v>
      </c>
      <c r="D44" s="13" t="s">
        <v>19</v>
      </c>
      <c r="E44" s="8"/>
      <c r="G44" s="57"/>
      <c r="H44" s="58"/>
      <c r="I44" s="58"/>
      <c r="J44" s="58"/>
      <c r="K44" s="58"/>
      <c r="L44" s="58"/>
    </row>
    <row r="45" spans="2:12" x14ac:dyDescent="0.3">
      <c r="B45" s="49"/>
      <c r="C45" s="13" t="s">
        <v>72</v>
      </c>
      <c r="D45" s="13" t="s">
        <v>19</v>
      </c>
      <c r="E45" s="8"/>
      <c r="G45" s="57"/>
      <c r="H45" s="58"/>
      <c r="I45" s="58"/>
      <c r="J45" s="58"/>
      <c r="K45" s="58"/>
      <c r="L45" s="58"/>
    </row>
    <row r="46" spans="2:12" x14ac:dyDescent="0.3">
      <c r="B46" s="49"/>
      <c r="C46" s="13" t="s">
        <v>53</v>
      </c>
      <c r="D46" s="13" t="s">
        <v>60</v>
      </c>
      <c r="E46" s="8"/>
      <c r="G46" s="57"/>
      <c r="H46" s="58"/>
      <c r="I46" s="58"/>
      <c r="J46" s="58"/>
      <c r="K46" s="58"/>
      <c r="L46" s="58"/>
    </row>
    <row r="47" spans="2:12" x14ac:dyDescent="0.3">
      <c r="B47" s="49"/>
      <c r="C47" s="13" t="s">
        <v>54</v>
      </c>
      <c r="D47" s="13" t="s">
        <v>60</v>
      </c>
      <c r="E47" s="8"/>
      <c r="G47" s="57"/>
      <c r="H47" s="58"/>
      <c r="I47" s="58"/>
      <c r="J47" s="58"/>
      <c r="K47" s="58"/>
      <c r="L47" s="58"/>
    </row>
    <row r="48" spans="2:12" x14ac:dyDescent="0.3">
      <c r="B48" s="49"/>
      <c r="C48" s="13" t="s">
        <v>55</v>
      </c>
      <c r="D48" s="13" t="s">
        <v>61</v>
      </c>
      <c r="E48" s="8"/>
      <c r="G48" s="57">
        <v>2</v>
      </c>
      <c r="H48" s="59" t="s">
        <v>76</v>
      </c>
      <c r="I48" s="59"/>
      <c r="J48" s="59"/>
      <c r="K48" s="59"/>
      <c r="L48" s="59"/>
    </row>
    <row r="49" spans="2:12" x14ac:dyDescent="0.3">
      <c r="B49" s="49"/>
      <c r="C49" s="13" t="s">
        <v>56</v>
      </c>
      <c r="D49" s="13" t="s">
        <v>61</v>
      </c>
      <c r="E49" s="8"/>
      <c r="G49" s="57"/>
      <c r="H49" s="59"/>
      <c r="I49" s="59"/>
      <c r="J49" s="59"/>
      <c r="K49" s="59"/>
      <c r="L49" s="59"/>
    </row>
    <row r="50" spans="2:12" x14ac:dyDescent="0.3">
      <c r="B50" s="50"/>
      <c r="C50" s="13" t="s">
        <v>57</v>
      </c>
      <c r="D50" s="26" t="s">
        <v>25</v>
      </c>
      <c r="E50" s="38"/>
      <c r="G50" s="57"/>
      <c r="H50" s="59"/>
      <c r="I50" s="59"/>
      <c r="J50" s="59"/>
      <c r="K50" s="59"/>
      <c r="L50" s="59"/>
    </row>
    <row r="51" spans="2:12" x14ac:dyDescent="0.3">
      <c r="B51" s="45">
        <v>2</v>
      </c>
      <c r="C51" s="42" t="s">
        <v>64</v>
      </c>
      <c r="D51" s="22"/>
      <c r="E51" s="40"/>
      <c r="G51" s="57"/>
      <c r="H51" s="59"/>
      <c r="I51" s="59"/>
      <c r="J51" s="59"/>
      <c r="K51" s="59"/>
      <c r="L51" s="59"/>
    </row>
    <row r="52" spans="2:12" x14ac:dyDescent="0.3">
      <c r="B52" s="37" t="s">
        <v>68</v>
      </c>
      <c r="C52" s="1" t="s">
        <v>51</v>
      </c>
      <c r="D52" s="41" t="s">
        <v>62</v>
      </c>
      <c r="E52" s="40"/>
      <c r="G52" s="57"/>
      <c r="H52" s="59"/>
      <c r="I52" s="59"/>
      <c r="J52" s="59"/>
      <c r="K52" s="59"/>
      <c r="L52" s="59"/>
    </row>
    <row r="53" spans="2:12" x14ac:dyDescent="0.3">
      <c r="B53" s="44" t="s">
        <v>69</v>
      </c>
      <c r="C53" s="42" t="s">
        <v>52</v>
      </c>
      <c r="D53" s="12"/>
      <c r="E53" s="39"/>
      <c r="G53" s="57"/>
      <c r="H53" s="59"/>
      <c r="I53" s="59"/>
      <c r="J53" s="59"/>
      <c r="K53" s="59"/>
      <c r="L53" s="59"/>
    </row>
    <row r="54" spans="2:12" ht="14.4" customHeight="1" x14ac:dyDescent="0.3">
      <c r="B54" s="51"/>
      <c r="C54" s="13" t="s">
        <v>65</v>
      </c>
      <c r="D54" s="33" t="s">
        <v>19</v>
      </c>
      <c r="E54" s="34"/>
      <c r="G54" s="57">
        <v>3</v>
      </c>
      <c r="H54" s="58" t="s">
        <v>77</v>
      </c>
      <c r="I54" s="58"/>
      <c r="J54" s="58"/>
      <c r="K54" s="58"/>
      <c r="L54" s="58"/>
    </row>
    <row r="55" spans="2:12" x14ac:dyDescent="0.3">
      <c r="B55" s="52"/>
      <c r="C55" s="13" t="s">
        <v>66</v>
      </c>
      <c r="D55" s="13" t="s">
        <v>19</v>
      </c>
      <c r="E55" s="8"/>
      <c r="G55" s="57"/>
      <c r="H55" s="58"/>
      <c r="I55" s="58"/>
      <c r="J55" s="58"/>
      <c r="K55" s="58"/>
      <c r="L55" s="58"/>
    </row>
    <row r="56" spans="2:12" x14ac:dyDescent="0.3">
      <c r="B56" s="52"/>
      <c r="C56" s="13" t="s">
        <v>67</v>
      </c>
      <c r="D56" s="13" t="s">
        <v>19</v>
      </c>
      <c r="E56" s="8"/>
      <c r="G56" s="57"/>
      <c r="H56" s="58"/>
      <c r="I56" s="58"/>
      <c r="J56" s="58"/>
      <c r="K56" s="58"/>
      <c r="L56" s="58"/>
    </row>
    <row r="57" spans="2:12" x14ac:dyDescent="0.3">
      <c r="B57" s="52"/>
      <c r="C57" s="13" t="s">
        <v>72</v>
      </c>
      <c r="D57" s="13" t="s">
        <v>19</v>
      </c>
      <c r="E57" s="8"/>
      <c r="G57" s="57"/>
      <c r="H57" s="58"/>
      <c r="I57" s="58"/>
      <c r="J57" s="58"/>
      <c r="K57" s="58"/>
      <c r="L57" s="58"/>
    </row>
    <row r="58" spans="2:12" x14ac:dyDescent="0.3">
      <c r="B58" s="52"/>
      <c r="C58" s="13" t="s">
        <v>53</v>
      </c>
      <c r="D58" s="13" t="s">
        <v>60</v>
      </c>
      <c r="E58" s="8"/>
      <c r="G58" s="57"/>
      <c r="H58" s="58"/>
      <c r="I58" s="58"/>
      <c r="J58" s="58"/>
      <c r="K58" s="58"/>
      <c r="L58" s="58"/>
    </row>
    <row r="59" spans="2:12" x14ac:dyDescent="0.3">
      <c r="B59" s="52"/>
      <c r="C59" s="13" t="s">
        <v>54</v>
      </c>
      <c r="D59" s="13" t="s">
        <v>60</v>
      </c>
      <c r="E59" s="8"/>
      <c r="G59" s="57"/>
      <c r="H59" s="58"/>
      <c r="I59" s="58"/>
      <c r="J59" s="58"/>
      <c r="K59" s="58"/>
      <c r="L59" s="58"/>
    </row>
    <row r="60" spans="2:12" x14ac:dyDescent="0.3">
      <c r="B60" s="52"/>
      <c r="C60" s="13" t="s">
        <v>55</v>
      </c>
      <c r="D60" s="13" t="s">
        <v>61</v>
      </c>
      <c r="E60" s="8"/>
      <c r="G60" s="57"/>
      <c r="H60" s="58"/>
      <c r="I60" s="58"/>
      <c r="J60" s="58"/>
      <c r="K60" s="58"/>
      <c r="L60" s="58"/>
    </row>
    <row r="61" spans="2:12" x14ac:dyDescent="0.3">
      <c r="B61" s="52"/>
      <c r="C61" s="13" t="s">
        <v>56</v>
      </c>
      <c r="D61" s="13" t="s">
        <v>61</v>
      </c>
      <c r="E61" s="8"/>
      <c r="G61" s="57"/>
      <c r="H61" s="58"/>
      <c r="I61" s="58"/>
      <c r="J61" s="58"/>
      <c r="K61" s="58"/>
      <c r="L61" s="58"/>
    </row>
    <row r="62" spans="2:12" x14ac:dyDescent="0.3">
      <c r="B62" s="53"/>
      <c r="C62" s="13" t="s">
        <v>57</v>
      </c>
      <c r="D62" s="26" t="s">
        <v>25</v>
      </c>
      <c r="E62" s="38"/>
      <c r="G62" s="57"/>
      <c r="H62" s="58"/>
      <c r="I62" s="58"/>
      <c r="J62" s="58"/>
      <c r="K62" s="58"/>
      <c r="L62" s="58"/>
    </row>
    <row r="63" spans="2:12" x14ac:dyDescent="0.3">
      <c r="B63" s="46" t="s">
        <v>70</v>
      </c>
      <c r="C63" s="42" t="s">
        <v>58</v>
      </c>
      <c r="D63" s="12"/>
      <c r="E63" s="39"/>
      <c r="G63" s="57"/>
      <c r="H63" s="58"/>
      <c r="I63" s="58"/>
      <c r="J63" s="58"/>
      <c r="K63" s="58"/>
      <c r="L63" s="58"/>
    </row>
    <row r="64" spans="2:12" x14ac:dyDescent="0.3">
      <c r="B64" s="51"/>
      <c r="C64" s="13" t="s">
        <v>65</v>
      </c>
      <c r="D64" s="33" t="s">
        <v>19</v>
      </c>
      <c r="E64" s="34"/>
      <c r="G64" s="57"/>
      <c r="H64" s="58"/>
      <c r="I64" s="58"/>
      <c r="J64" s="58"/>
      <c r="K64" s="58"/>
      <c r="L64" s="58"/>
    </row>
    <row r="65" spans="2:12" x14ac:dyDescent="0.3">
      <c r="B65" s="52"/>
      <c r="C65" s="13" t="s">
        <v>66</v>
      </c>
      <c r="D65" s="13" t="s">
        <v>19</v>
      </c>
      <c r="E65" s="8"/>
      <c r="G65" s="57"/>
      <c r="H65" s="58"/>
      <c r="I65" s="58"/>
      <c r="J65" s="58"/>
      <c r="K65" s="58"/>
      <c r="L65" s="58"/>
    </row>
    <row r="66" spans="2:12" x14ac:dyDescent="0.3">
      <c r="B66" s="52"/>
      <c r="C66" s="13" t="s">
        <v>67</v>
      </c>
      <c r="D66" s="13" t="s">
        <v>19</v>
      </c>
      <c r="E66" s="8"/>
      <c r="G66" s="57"/>
      <c r="H66" s="58"/>
      <c r="I66" s="58"/>
      <c r="J66" s="58"/>
      <c r="K66" s="58"/>
      <c r="L66" s="58"/>
    </row>
    <row r="67" spans="2:12" x14ac:dyDescent="0.3">
      <c r="B67" s="52"/>
      <c r="C67" s="13" t="s">
        <v>72</v>
      </c>
      <c r="D67" s="13" t="s">
        <v>19</v>
      </c>
      <c r="E67" s="8"/>
      <c r="G67" s="57"/>
      <c r="H67" s="58"/>
      <c r="I67" s="58"/>
      <c r="J67" s="58"/>
      <c r="K67" s="58"/>
      <c r="L67" s="58"/>
    </row>
    <row r="68" spans="2:12" x14ac:dyDescent="0.3">
      <c r="B68" s="52"/>
      <c r="C68" s="13" t="s">
        <v>53</v>
      </c>
      <c r="D68" s="13" t="s">
        <v>60</v>
      </c>
      <c r="E68" s="8"/>
      <c r="G68" s="57"/>
      <c r="H68" s="58"/>
      <c r="I68" s="58"/>
      <c r="J68" s="58"/>
      <c r="K68" s="58"/>
      <c r="L68" s="58"/>
    </row>
    <row r="69" spans="2:12" x14ac:dyDescent="0.3">
      <c r="B69" s="52"/>
      <c r="C69" s="13" t="s">
        <v>54</v>
      </c>
      <c r="D69" s="13" t="s">
        <v>60</v>
      </c>
      <c r="E69" s="8"/>
      <c r="G69" s="57"/>
      <c r="H69" s="58"/>
      <c r="I69" s="58"/>
      <c r="J69" s="58"/>
      <c r="K69" s="58"/>
      <c r="L69" s="58"/>
    </row>
    <row r="70" spans="2:12" x14ac:dyDescent="0.3">
      <c r="B70" s="52"/>
      <c r="C70" s="13" t="s">
        <v>55</v>
      </c>
      <c r="D70" s="13" t="s">
        <v>61</v>
      </c>
      <c r="E70" s="8"/>
      <c r="G70" s="57"/>
      <c r="H70" s="58"/>
      <c r="I70" s="58"/>
      <c r="J70" s="58"/>
      <c r="K70" s="58"/>
      <c r="L70" s="58"/>
    </row>
    <row r="71" spans="2:12" x14ac:dyDescent="0.3">
      <c r="B71" s="52"/>
      <c r="C71" s="13" t="s">
        <v>56</v>
      </c>
      <c r="D71" s="13" t="s">
        <v>61</v>
      </c>
      <c r="E71" s="8"/>
      <c r="G71" s="57"/>
      <c r="H71" s="58"/>
      <c r="I71" s="58"/>
      <c r="J71" s="58"/>
      <c r="K71" s="58"/>
      <c r="L71" s="58"/>
    </row>
    <row r="72" spans="2:12" x14ac:dyDescent="0.3">
      <c r="B72" s="53"/>
      <c r="C72" s="13" t="s">
        <v>57</v>
      </c>
      <c r="D72" s="26" t="s">
        <v>25</v>
      </c>
      <c r="E72" s="38"/>
      <c r="G72" s="57"/>
      <c r="H72" s="58"/>
      <c r="I72" s="58"/>
      <c r="J72" s="58"/>
      <c r="K72" s="58"/>
      <c r="L72" s="58"/>
    </row>
    <row r="73" spans="2:12" ht="14.4" customHeight="1" x14ac:dyDescent="0.3">
      <c r="B73" s="46" t="s">
        <v>71</v>
      </c>
      <c r="C73" s="42" t="s">
        <v>59</v>
      </c>
      <c r="D73" s="12"/>
      <c r="E73" s="39"/>
      <c r="G73" s="57">
        <v>4</v>
      </c>
      <c r="H73" s="58" t="s">
        <v>78</v>
      </c>
      <c r="I73" s="58"/>
      <c r="J73" s="58"/>
      <c r="K73" s="58"/>
      <c r="L73" s="58"/>
    </row>
    <row r="74" spans="2:12" x14ac:dyDescent="0.3">
      <c r="B74" s="51"/>
      <c r="C74" s="13" t="s">
        <v>65</v>
      </c>
      <c r="D74" s="33" t="s">
        <v>19</v>
      </c>
      <c r="E74" s="34"/>
      <c r="G74" s="57"/>
      <c r="H74" s="58"/>
      <c r="I74" s="58"/>
      <c r="J74" s="58"/>
      <c r="K74" s="58"/>
      <c r="L74" s="58"/>
    </row>
    <row r="75" spans="2:12" x14ac:dyDescent="0.3">
      <c r="B75" s="49"/>
      <c r="C75" s="13" t="s">
        <v>66</v>
      </c>
      <c r="D75" s="13" t="s">
        <v>19</v>
      </c>
      <c r="E75" s="8"/>
      <c r="G75" s="57"/>
      <c r="H75" s="58"/>
      <c r="I75" s="58"/>
      <c r="J75" s="58"/>
      <c r="K75" s="58"/>
      <c r="L75" s="58"/>
    </row>
    <row r="76" spans="2:12" x14ac:dyDescent="0.3">
      <c r="B76" s="49"/>
      <c r="C76" s="13" t="s">
        <v>67</v>
      </c>
      <c r="D76" s="13" t="s">
        <v>19</v>
      </c>
      <c r="E76" s="8"/>
      <c r="G76" s="57"/>
      <c r="H76" s="58"/>
      <c r="I76" s="58"/>
      <c r="J76" s="58"/>
      <c r="K76" s="58"/>
      <c r="L76" s="58"/>
    </row>
    <row r="77" spans="2:12" x14ac:dyDescent="0.3">
      <c r="B77" s="49"/>
      <c r="C77" s="13" t="s">
        <v>72</v>
      </c>
      <c r="D77" s="13" t="s">
        <v>19</v>
      </c>
      <c r="E77" s="8"/>
      <c r="G77" s="57"/>
      <c r="H77" s="58"/>
      <c r="I77" s="58"/>
      <c r="J77" s="58"/>
      <c r="K77" s="58"/>
      <c r="L77" s="58"/>
    </row>
    <row r="78" spans="2:12" x14ac:dyDescent="0.3">
      <c r="B78" s="49"/>
      <c r="C78" s="13" t="s">
        <v>53</v>
      </c>
      <c r="D78" s="13" t="s">
        <v>60</v>
      </c>
      <c r="E78" s="8"/>
      <c r="G78" s="57"/>
      <c r="H78" s="58"/>
      <c r="I78" s="58"/>
      <c r="J78" s="58"/>
      <c r="K78" s="58"/>
      <c r="L78" s="58"/>
    </row>
    <row r="79" spans="2:12" x14ac:dyDescent="0.3">
      <c r="B79" s="49"/>
      <c r="C79" s="13" t="s">
        <v>54</v>
      </c>
      <c r="D79" s="13" t="s">
        <v>60</v>
      </c>
      <c r="E79" s="8"/>
      <c r="H79" s="54"/>
      <c r="I79" s="54"/>
      <c r="J79" s="54"/>
      <c r="K79" s="54"/>
      <c r="L79" s="54"/>
    </row>
    <row r="80" spans="2:12" x14ac:dyDescent="0.3">
      <c r="B80" s="49"/>
      <c r="C80" s="13" t="s">
        <v>55</v>
      </c>
      <c r="D80" s="13" t="s">
        <v>61</v>
      </c>
      <c r="E80" s="8"/>
      <c r="H80" s="54"/>
      <c r="I80" s="54"/>
      <c r="J80" s="54"/>
      <c r="K80" s="54"/>
      <c r="L80" s="54"/>
    </row>
    <row r="81" spans="2:12" x14ac:dyDescent="0.3">
      <c r="B81" s="49"/>
      <c r="C81" s="13" t="s">
        <v>56</v>
      </c>
      <c r="D81" s="13" t="s">
        <v>61</v>
      </c>
      <c r="E81" s="8"/>
      <c r="H81" s="54"/>
      <c r="I81" s="54"/>
      <c r="J81" s="54"/>
      <c r="K81" s="54"/>
      <c r="L81" s="54"/>
    </row>
    <row r="82" spans="2:12" x14ac:dyDescent="0.3">
      <c r="B82" s="50"/>
      <c r="C82" s="13" t="s">
        <v>57</v>
      </c>
      <c r="D82" s="13" t="s">
        <v>25</v>
      </c>
      <c r="E82" s="8"/>
      <c r="H82" s="54"/>
      <c r="I82" s="54"/>
      <c r="J82" s="54"/>
      <c r="K82" s="54"/>
      <c r="L82" s="54"/>
    </row>
    <row r="83" spans="2:12" x14ac:dyDescent="0.3">
      <c r="B83" s="47"/>
      <c r="C83" s="12"/>
      <c r="D83" s="10" t="s">
        <v>33</v>
      </c>
      <c r="E83" s="15" t="e">
        <f>AVERAGE(E42:E50,E54:E62,E64:E72,E74:E82)</f>
        <v>#DIV/0!</v>
      </c>
      <c r="F83" s="17" t="s">
        <v>79</v>
      </c>
    </row>
    <row r="84" spans="2:12" x14ac:dyDescent="0.3">
      <c r="B84" s="20" t="s">
        <v>39</v>
      </c>
      <c r="C84" s="18"/>
      <c r="D84" s="19"/>
      <c r="E84" s="56" t="e">
        <f>50*((2-E83)/2+1)</f>
        <v>#DIV/0!</v>
      </c>
    </row>
  </sheetData>
  <sheetProtection selectLockedCells="1"/>
  <mergeCells count="32">
    <mergeCell ref="E15:G16"/>
    <mergeCell ref="H15:H16"/>
    <mergeCell ref="B37:D37"/>
    <mergeCell ref="I22:I23"/>
    <mergeCell ref="J22:J23"/>
    <mergeCell ref="B33:I33"/>
    <mergeCell ref="B32:I32"/>
    <mergeCell ref="B36:D36"/>
    <mergeCell ref="B2:J2"/>
    <mergeCell ref="B3:J3"/>
    <mergeCell ref="B4:J4"/>
    <mergeCell ref="B22:B23"/>
    <mergeCell ref="C22:C23"/>
    <mergeCell ref="D22:D23"/>
    <mergeCell ref="E22:E23"/>
    <mergeCell ref="F22:G22"/>
    <mergeCell ref="H22:H23"/>
    <mergeCell ref="D6:E6"/>
    <mergeCell ref="D7:E7"/>
    <mergeCell ref="D8:E8"/>
    <mergeCell ref="D9:E9"/>
    <mergeCell ref="B19:C19"/>
    <mergeCell ref="B15:C15"/>
    <mergeCell ref="B17:C17"/>
    <mergeCell ref="G73:G78"/>
    <mergeCell ref="G54:G72"/>
    <mergeCell ref="G48:G53"/>
    <mergeCell ref="G42:G47"/>
    <mergeCell ref="H54:L72"/>
    <mergeCell ref="H73:L78"/>
    <mergeCell ref="H42:L47"/>
    <mergeCell ref="H48:L5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Folhas de Cálculo</vt:lpstr>
      </vt:variant>
      <vt:variant>
        <vt:i4>1</vt:i4>
      </vt:variant>
    </vt:vector>
  </HeadingPairs>
  <TitlesOfParts>
    <vt:vector size="1" baseType="lpstr">
      <vt:lpstr>Anexo III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Diogo Ramalho</dc:creator>
  <cp:lastModifiedBy>Diogo Sousa</cp:lastModifiedBy>
  <dcterms:created xsi:type="dcterms:W3CDTF">2025-09-15T07:54:18Z</dcterms:created>
  <dcterms:modified xsi:type="dcterms:W3CDTF">2025-10-13T08:27:25Z</dcterms:modified>
</cp:coreProperties>
</file>